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1\"/>
    </mc:Choice>
  </mc:AlternateContent>
  <xr:revisionPtr revIDLastSave="0" documentId="13_ncr:1_{7554800C-AC34-4504-8A16-159B006B2E0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R12" i="1"/>
  <c r="S16" i="1"/>
  <c r="S17" i="1"/>
  <c r="R18" i="1"/>
  <c r="S11" i="1"/>
  <c r="R15" i="1"/>
  <c r="O12" i="1"/>
  <c r="O13" i="1"/>
  <c r="O14" i="1"/>
  <c r="O15" i="1"/>
  <c r="O16" i="1"/>
  <c r="O17" i="1"/>
  <c r="O18" i="1"/>
  <c r="R13" i="1"/>
  <c r="S13" i="1"/>
  <c r="R14" i="1"/>
  <c r="S14" i="1"/>
  <c r="R17" i="1"/>
  <c r="H12" i="1"/>
  <c r="H13" i="1"/>
  <c r="H14" i="1"/>
  <c r="H15" i="1"/>
  <c r="H16" i="1"/>
  <c r="H17" i="1"/>
  <c r="H18" i="1"/>
  <c r="O11" i="1"/>
  <c r="H11" i="1"/>
  <c r="O10" i="1"/>
  <c r="H10" i="1"/>
  <c r="R9" i="1"/>
  <c r="S9" i="1"/>
  <c r="O9" i="1"/>
  <c r="H9" i="1"/>
  <c r="S10" i="1" l="1"/>
  <c r="R16" i="1"/>
  <c r="S18" i="1"/>
  <c r="S15" i="1"/>
  <c r="S12" i="1"/>
  <c r="H7" i="1"/>
  <c r="H8" i="1"/>
  <c r="S8" i="1" l="1"/>
  <c r="R8" i="1"/>
  <c r="O8" i="1"/>
  <c r="O7" i="1" l="1"/>
  <c r="P21" i="1" s="1"/>
  <c r="S7" i="1" l="1"/>
  <c r="R7" i="1"/>
  <c r="Q21" i="1" s="1"/>
</calcChain>
</file>

<file path=xl/sharedStrings.xml><?xml version="1.0" encoding="utf-8"?>
<sst xmlns="http://schemas.openxmlformats.org/spreadsheetml/2006/main" count="83" uniqueCount="59">
  <si>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</si>
  <si>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</si>
  <si>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</si>
  <si>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</si>
  <si>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</si>
  <si>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</si>
  <si>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</si>
  <si>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</si>
  <si>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</si>
  <si>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</si>
  <si>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</si>
  <si>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</si>
  <si>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</si>
  <si>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</si>
  <si>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</si>
  <si>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</si>
  <si>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</si>
  <si>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</si>
  <si>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</si>
  <si>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</si>
  <si>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</si>
  <si>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</si>
  <si>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</si>
  <si>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</si>
  <si>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</si>
  <si>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</si>
  <si>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</si>
  <si>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</si>
  <si>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</si>
  <si>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</si>
  <si>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021 - 2024 (originální)</t>
  </si>
  <si>
    <t>ks</t>
  </si>
  <si>
    <t>NE</t>
  </si>
  <si>
    <t>DFST - Markéta Přibylová,
Tel.: 777 969 672</t>
  </si>
  <si>
    <t>Univerzitní 22, 
301 00 Plzeň,
Fakulta strojní - Děkanát</t>
  </si>
  <si>
    <t>VV - Mgr. Juliána Königová,
Tel.: 37763 1076,
725 870 136</t>
  </si>
  <si>
    <t>Univerzitní 8, 
301 00 Plzeň
Rektorát - Odbor vnějších vztahů a komunikace,
5. patro - místnost UR 315</t>
  </si>
  <si>
    <t>KME - Jana Nocarová,
Tel.: 37763 2301</t>
  </si>
  <si>
    <t>Tehnická 8,
301 00 Plzeň,
Fakulta aplikovaných věd - Katedra mechaniky,
místnost UN 432</t>
  </si>
  <si>
    <t>Originální toner. Výtěžnost 7 500 stran.</t>
  </si>
  <si>
    <r>
      <t>Toner do HP Color LaserJet Pro MFP M 479fdn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</si>
  <si>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>Toner do HP Color LaserJet Pro MFP M 479fdn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</si>
  <si>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t>Originální toner. Výtěžnost 6 000 stran.</t>
  </si>
  <si>
    <r>
      <t xml:space="preserve">
Toner do tiskárny Kyocera TASKalfa 2554ci - </t>
    </r>
    <r>
      <rPr>
        <b/>
        <sz val="11"/>
        <color theme="1"/>
        <rFont val="Calibri"/>
        <family val="2"/>
        <charset val="238"/>
        <scheme val="minor"/>
      </rPr>
      <t xml:space="preserve">černý (black)  </t>
    </r>
  </si>
  <si>
    <r>
      <t xml:space="preserve">
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</si>
  <si>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
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</si>
  <si>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
Toner do tiskárny Kyocera TASKalfa 2554ci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</si>
  <si>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</si>
  <si>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</si>
  <si>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t>Originální toner. Výtěžnost 25 000 stran.</t>
  </si>
  <si>
    <t>Originální toner. Výtěžnost 12 000 stran.</t>
  </si>
  <si>
    <t>Originální toner. Výtěžnost 3 500 stran.</t>
  </si>
  <si>
    <t>Originální toner. Výtěžnost 2 000 stran.</t>
  </si>
  <si>
    <r>
      <t>Toner do tiskárny KYOCERA TASKALFA 4052 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</si>
  <si>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</si>
  <si>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>Toner do tiskárny KYOCERA TASKALFA 4052 ci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</si>
  <si>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</si>
  <si>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t>Originální toner. Výtěžnost 30 000 stran.</t>
  </si>
  <si>
    <t>Originální toner.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</si>
</sst>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5.42578125" style="1" customWidth="1"/>
    <col min="4" max="4" width="11.7109375" style="2" customWidth="1"/>
    <col min="5" max="5" width="11.28515625" style="3" customWidth="1"/>
    <col min="6" max="6" width="48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7.42578125" hidden="1" customWidth="1"/>
    <col min="12" max="12" width="27.5703125" customWidth="1"/>
    <col min="13" max="13" width="34.7109375" customWidth="1"/>
    <col min="14" max="14" width="25.7109375" style="1" customWidth="1"/>
    <col min="15" max="15" width="16.28515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8" t="s">
        <v>30</v>
      </c>
      <c r="C1" s="10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5.5" customHeight="1" x14ac:dyDescent="0.25">
      <c r="B3" s="13"/>
      <c r="C3" s="58" t="s">
        <v>0</v>
      </c>
      <c r="D3" s="12"/>
      <c r="E3" s="12"/>
      <c r="F3" s="12"/>
      <c r="G3" s="120"/>
      <c r="H3" s="120"/>
      <c r="I3" s="120"/>
      <c r="J3" s="120"/>
      <c r="K3" s="120"/>
      <c r="L3" s="120"/>
      <c r="M3" s="120"/>
      <c r="N3" s="12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107" t="s">
        <v>8</v>
      </c>
      <c r="S6" s="107" t="s">
        <v>9</v>
      </c>
      <c r="T6" s="35" t="s">
        <v>25</v>
      </c>
      <c r="U6" s="35" t="s">
        <v>26</v>
      </c>
    </row>
    <row r="7" spans="2:21" ht="41.25" customHeight="1" thickTop="1" thickBot="1" x14ac:dyDescent="0.3">
      <c r="B7" s="50">
        <v>1</v>
      </c>
      <c r="C7" s="99" t="s">
        <v>41</v>
      </c>
      <c r="D7" s="51">
        <v>5</v>
      </c>
      <c r="E7" s="52" t="s">
        <v>31</v>
      </c>
      <c r="F7" s="99" t="s">
        <v>39</v>
      </c>
      <c r="G7" s="147"/>
      <c r="H7" s="53" t="str">
        <f t="shared" ref="H7:H18" si="0">IF(P7&gt;1999,"ANO","NE")</f>
        <v>ANO</v>
      </c>
      <c r="I7" s="140" t="s">
        <v>27</v>
      </c>
      <c r="J7" s="141" t="s">
        <v>32</v>
      </c>
      <c r="K7" s="142"/>
      <c r="L7" s="128" t="s">
        <v>33</v>
      </c>
      <c r="M7" s="128" t="s">
        <v>34</v>
      </c>
      <c r="N7" s="124" t="s">
        <v>29</v>
      </c>
      <c r="O7" s="54">
        <f>D7*P7</f>
        <v>19500</v>
      </c>
      <c r="P7" s="55">
        <v>3900</v>
      </c>
      <c r="Q7" s="148"/>
      <c r="R7" s="56">
        <f>D7*Q7</f>
        <v>0</v>
      </c>
      <c r="S7" s="57" t="str">
        <f t="shared" ref="S7" si="1">IF(ISNUMBER(Q7), IF(Q7&gt;P7,"NEVYHOVUJE","VYHOVUJE")," ")</f>
        <v xml:space="preserve"> </v>
      </c>
      <c r="T7" s="134"/>
      <c r="U7" s="134" t="s">
        <v>10</v>
      </c>
    </row>
    <row r="8" spans="2:21" ht="41.25" customHeight="1" thickTop="1" thickBot="1" x14ac:dyDescent="0.3">
      <c r="B8" s="59">
        <v>2</v>
      </c>
      <c r="C8" s="100" t="s">
        <v>40</v>
      </c>
      <c r="D8" s="60">
        <v>2</v>
      </c>
      <c r="E8" s="61" t="s">
        <v>31</v>
      </c>
      <c r="F8" s="100" t="s">
        <v>42</v>
      </c>
      <c r="G8" s="147"/>
      <c r="H8" s="71" t="str">
        <f t="shared" si="0"/>
        <v>ANO</v>
      </c>
      <c r="I8" s="126"/>
      <c r="J8" s="129"/>
      <c r="K8" s="143"/>
      <c r="L8" s="129"/>
      <c r="M8" s="129"/>
      <c r="N8" s="122"/>
      <c r="O8" s="72">
        <f t="shared" ref="O8:O18" si="2">D8*P8</f>
        <v>10400</v>
      </c>
      <c r="P8" s="62">
        <v>5200</v>
      </c>
      <c r="Q8" s="148"/>
      <c r="R8" s="73">
        <f t="shared" ref="R8" si="3">D8*Q8</f>
        <v>0</v>
      </c>
      <c r="S8" s="74" t="str">
        <f t="shared" ref="S8" si="4">IF(ISNUMBER(Q8), IF(Q8&gt;P8,"NEVYHOVUJE","VYHOVUJE")," ")</f>
        <v xml:space="preserve"> </v>
      </c>
      <c r="T8" s="135"/>
      <c r="U8" s="135"/>
    </row>
    <row r="9" spans="2:21" ht="41.25" customHeight="1" thickTop="1" thickBot="1" x14ac:dyDescent="0.3">
      <c r="B9" s="83">
        <v>3</v>
      </c>
      <c r="C9" s="101" t="s">
        <v>43</v>
      </c>
      <c r="D9" s="84">
        <v>2</v>
      </c>
      <c r="E9" s="85" t="s">
        <v>31</v>
      </c>
      <c r="F9" s="101" t="s">
        <v>49</v>
      </c>
      <c r="G9" s="147"/>
      <c r="H9" s="86" t="str">
        <f t="shared" si="0"/>
        <v>NE</v>
      </c>
      <c r="I9" s="125" t="s">
        <v>27</v>
      </c>
      <c r="J9" s="125" t="s">
        <v>32</v>
      </c>
      <c r="K9" s="144"/>
      <c r="L9" s="125" t="s">
        <v>35</v>
      </c>
      <c r="M9" s="125" t="s">
        <v>36</v>
      </c>
      <c r="N9" s="121" t="s">
        <v>29</v>
      </c>
      <c r="O9" s="87">
        <f t="shared" si="2"/>
        <v>3600</v>
      </c>
      <c r="P9" s="88">
        <v>1800</v>
      </c>
      <c r="Q9" s="148"/>
      <c r="R9" s="89">
        <f t="shared" ref="R9" si="5">D9*Q9</f>
        <v>0</v>
      </c>
      <c r="S9" s="90" t="str">
        <f t="shared" ref="S9" si="6">IF(ISNUMBER(Q9), IF(Q9&gt;P9,"NEVYHOVUJE","VYHOVUJE")," ")</f>
        <v xml:space="preserve"> </v>
      </c>
      <c r="T9" s="136"/>
      <c r="U9" s="136" t="s">
        <v>10</v>
      </c>
    </row>
    <row r="10" spans="2:21" ht="41.25" customHeight="1" thickTop="1" thickBot="1" x14ac:dyDescent="0.3">
      <c r="B10" s="42">
        <v>4</v>
      </c>
      <c r="C10" s="102" t="s">
        <v>44</v>
      </c>
      <c r="D10" s="43">
        <v>2</v>
      </c>
      <c r="E10" s="44" t="s">
        <v>31</v>
      </c>
      <c r="F10" s="102" t="s">
        <v>50</v>
      </c>
      <c r="G10" s="147"/>
      <c r="H10" s="45" t="str">
        <f t="shared" si="0"/>
        <v>ANO</v>
      </c>
      <c r="I10" s="130"/>
      <c r="J10" s="130"/>
      <c r="K10" s="143"/>
      <c r="L10" s="126"/>
      <c r="M10" s="126"/>
      <c r="N10" s="122"/>
      <c r="O10" s="46">
        <f t="shared" si="2"/>
        <v>4000</v>
      </c>
      <c r="P10" s="47">
        <v>2000</v>
      </c>
      <c r="Q10" s="148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35"/>
      <c r="U10" s="135"/>
    </row>
    <row r="11" spans="2:21" ht="41.25" customHeight="1" thickTop="1" thickBot="1" x14ac:dyDescent="0.3">
      <c r="B11" s="42">
        <v>5</v>
      </c>
      <c r="C11" s="102" t="s">
        <v>45</v>
      </c>
      <c r="D11" s="43">
        <v>2</v>
      </c>
      <c r="E11" s="44" t="s">
        <v>31</v>
      </c>
      <c r="F11" s="102" t="s">
        <v>50</v>
      </c>
      <c r="G11" s="147"/>
      <c r="H11" s="45" t="str">
        <f t="shared" si="0"/>
        <v>ANO</v>
      </c>
      <c r="I11" s="130"/>
      <c r="J11" s="130"/>
      <c r="K11" s="143"/>
      <c r="L11" s="126"/>
      <c r="M11" s="126"/>
      <c r="N11" s="122"/>
      <c r="O11" s="46">
        <f t="shared" si="2"/>
        <v>4000</v>
      </c>
      <c r="P11" s="47">
        <v>2000</v>
      </c>
      <c r="Q11" s="148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35"/>
      <c r="U11" s="135"/>
    </row>
    <row r="12" spans="2:21" ht="41.25" customHeight="1" thickTop="1" thickBot="1" x14ac:dyDescent="0.3">
      <c r="B12" s="91">
        <v>6</v>
      </c>
      <c r="C12" s="103" t="s">
        <v>46</v>
      </c>
      <c r="D12" s="92">
        <v>2</v>
      </c>
      <c r="E12" s="93" t="s">
        <v>31</v>
      </c>
      <c r="F12" s="103" t="s">
        <v>50</v>
      </c>
      <c r="G12" s="147"/>
      <c r="H12" s="94" t="str">
        <f t="shared" si="0"/>
        <v>ANO</v>
      </c>
      <c r="I12" s="133"/>
      <c r="J12" s="133"/>
      <c r="K12" s="145"/>
      <c r="L12" s="127"/>
      <c r="M12" s="127"/>
      <c r="N12" s="123"/>
      <c r="O12" s="95">
        <f t="shared" si="2"/>
        <v>4000</v>
      </c>
      <c r="P12" s="96">
        <v>2000</v>
      </c>
      <c r="Q12" s="148"/>
      <c r="R12" s="97">
        <f t="shared" ref="R12:R18" si="11">D12*Q12</f>
        <v>0</v>
      </c>
      <c r="S12" s="98" t="str">
        <f t="shared" ref="S12:S18" si="12">IF(ISNUMBER(Q12), IF(Q12&gt;P12,"NEVYHOVUJE","VYHOVUJE")," ")</f>
        <v xml:space="preserve"> </v>
      </c>
      <c r="T12" s="137"/>
      <c r="U12" s="137"/>
    </row>
    <row r="13" spans="2:21" ht="41.25" customHeight="1" thickTop="1" thickBot="1" x14ac:dyDescent="0.3">
      <c r="B13" s="75">
        <v>7</v>
      </c>
      <c r="C13" s="104" t="s">
        <v>47</v>
      </c>
      <c r="D13" s="76">
        <v>1</v>
      </c>
      <c r="E13" s="77" t="s">
        <v>31</v>
      </c>
      <c r="F13" s="104" t="s">
        <v>51</v>
      </c>
      <c r="G13" s="147"/>
      <c r="H13" s="78" t="str">
        <f t="shared" si="0"/>
        <v>NE</v>
      </c>
      <c r="I13" s="130" t="s">
        <v>27</v>
      </c>
      <c r="J13" s="130" t="s">
        <v>32</v>
      </c>
      <c r="K13" s="143"/>
      <c r="L13" s="130" t="s">
        <v>37</v>
      </c>
      <c r="M13" s="130" t="s">
        <v>38</v>
      </c>
      <c r="N13" s="122" t="s">
        <v>29</v>
      </c>
      <c r="O13" s="79">
        <f t="shared" si="2"/>
        <v>1500</v>
      </c>
      <c r="P13" s="80">
        <v>1500</v>
      </c>
      <c r="Q13" s="148"/>
      <c r="R13" s="81">
        <f t="shared" si="11"/>
        <v>0</v>
      </c>
      <c r="S13" s="82" t="str">
        <f t="shared" si="12"/>
        <v xml:space="preserve"> </v>
      </c>
      <c r="T13" s="135"/>
      <c r="U13" s="135" t="s">
        <v>10</v>
      </c>
    </row>
    <row r="14" spans="2:21" ht="41.25" customHeight="1" thickTop="1" thickBot="1" x14ac:dyDescent="0.3">
      <c r="B14" s="42">
        <v>8</v>
      </c>
      <c r="C14" s="102" t="s">
        <v>48</v>
      </c>
      <c r="D14" s="43">
        <v>2</v>
      </c>
      <c r="E14" s="44" t="s">
        <v>31</v>
      </c>
      <c r="F14" s="102" t="s">
        <v>52</v>
      </c>
      <c r="G14" s="147"/>
      <c r="H14" s="45" t="str">
        <f t="shared" si="0"/>
        <v>ANO</v>
      </c>
      <c r="I14" s="130"/>
      <c r="J14" s="130"/>
      <c r="K14" s="143"/>
      <c r="L14" s="126"/>
      <c r="M14" s="126"/>
      <c r="N14" s="122"/>
      <c r="O14" s="46">
        <f t="shared" si="2"/>
        <v>4000</v>
      </c>
      <c r="P14" s="47">
        <v>2000</v>
      </c>
      <c r="Q14" s="148"/>
      <c r="R14" s="48">
        <f t="shared" si="11"/>
        <v>0</v>
      </c>
      <c r="S14" s="49" t="str">
        <f t="shared" si="12"/>
        <v xml:space="preserve"> </v>
      </c>
      <c r="T14" s="135"/>
      <c r="U14" s="135"/>
    </row>
    <row r="15" spans="2:21" ht="41.25" customHeight="1" thickTop="1" thickBot="1" x14ac:dyDescent="0.3">
      <c r="B15" s="42">
        <v>9</v>
      </c>
      <c r="C15" s="102" t="s">
        <v>53</v>
      </c>
      <c r="D15" s="43">
        <v>2</v>
      </c>
      <c r="E15" s="44" t="s">
        <v>31</v>
      </c>
      <c r="F15" s="102" t="s">
        <v>57</v>
      </c>
      <c r="G15" s="147"/>
      <c r="H15" s="45" t="str">
        <f t="shared" si="0"/>
        <v>ANO</v>
      </c>
      <c r="I15" s="130"/>
      <c r="J15" s="130"/>
      <c r="K15" s="143"/>
      <c r="L15" s="126"/>
      <c r="M15" s="126"/>
      <c r="N15" s="122"/>
      <c r="O15" s="46">
        <f t="shared" si="2"/>
        <v>4000</v>
      </c>
      <c r="P15" s="47">
        <v>2000</v>
      </c>
      <c r="Q15" s="148"/>
      <c r="R15" s="48">
        <f t="shared" si="11"/>
        <v>0</v>
      </c>
      <c r="S15" s="49" t="str">
        <f t="shared" si="12"/>
        <v xml:space="preserve"> </v>
      </c>
      <c r="T15" s="135"/>
      <c r="U15" s="135"/>
    </row>
    <row r="16" spans="2:21" ht="41.25" customHeight="1" thickTop="1" thickBot="1" x14ac:dyDescent="0.3">
      <c r="B16" s="42">
        <v>10</v>
      </c>
      <c r="C16" s="102" t="s">
        <v>54</v>
      </c>
      <c r="D16" s="43">
        <v>1</v>
      </c>
      <c r="E16" s="44" t="s">
        <v>31</v>
      </c>
      <c r="F16" s="102" t="s">
        <v>58</v>
      </c>
      <c r="G16" s="147"/>
      <c r="H16" s="45" t="str">
        <f t="shared" si="0"/>
        <v>ANO</v>
      </c>
      <c r="I16" s="130"/>
      <c r="J16" s="130"/>
      <c r="K16" s="143"/>
      <c r="L16" s="126"/>
      <c r="M16" s="126"/>
      <c r="N16" s="122"/>
      <c r="O16" s="46">
        <f t="shared" si="2"/>
        <v>3000</v>
      </c>
      <c r="P16" s="47">
        <v>3000</v>
      </c>
      <c r="Q16" s="148"/>
      <c r="R16" s="48">
        <f t="shared" si="11"/>
        <v>0</v>
      </c>
      <c r="S16" s="49" t="str">
        <f t="shared" si="12"/>
        <v xml:space="preserve"> </v>
      </c>
      <c r="T16" s="135"/>
      <c r="U16" s="135"/>
    </row>
    <row r="17" spans="2:21" ht="41.25" customHeight="1" thickTop="1" thickBot="1" x14ac:dyDescent="0.3">
      <c r="B17" s="42">
        <v>11</v>
      </c>
      <c r="C17" s="102" t="s">
        <v>55</v>
      </c>
      <c r="D17" s="43">
        <v>1</v>
      </c>
      <c r="E17" s="44" t="s">
        <v>31</v>
      </c>
      <c r="F17" s="102" t="s">
        <v>58</v>
      </c>
      <c r="G17" s="147"/>
      <c r="H17" s="45" t="str">
        <f t="shared" si="0"/>
        <v>ANO</v>
      </c>
      <c r="I17" s="130"/>
      <c r="J17" s="130"/>
      <c r="K17" s="143"/>
      <c r="L17" s="126"/>
      <c r="M17" s="126"/>
      <c r="N17" s="122"/>
      <c r="O17" s="46">
        <f t="shared" si="2"/>
        <v>3000</v>
      </c>
      <c r="P17" s="47">
        <v>3000</v>
      </c>
      <c r="Q17" s="148"/>
      <c r="R17" s="48">
        <f t="shared" si="11"/>
        <v>0</v>
      </c>
      <c r="S17" s="49" t="str">
        <f t="shared" si="12"/>
        <v xml:space="preserve"> </v>
      </c>
      <c r="T17" s="135"/>
      <c r="U17" s="135"/>
    </row>
    <row r="18" spans="2:21" ht="41.25" customHeight="1" thickTop="1" thickBot="1" x14ac:dyDescent="0.3">
      <c r="B18" s="63">
        <v>12</v>
      </c>
      <c r="C18" s="105" t="s">
        <v>56</v>
      </c>
      <c r="D18" s="64">
        <v>1</v>
      </c>
      <c r="E18" s="65" t="s">
        <v>31</v>
      </c>
      <c r="F18" s="105" t="s">
        <v>58</v>
      </c>
      <c r="G18" s="147"/>
      <c r="H18" s="66" t="str">
        <f t="shared" si="0"/>
        <v>ANO</v>
      </c>
      <c r="I18" s="132"/>
      <c r="J18" s="132"/>
      <c r="K18" s="146"/>
      <c r="L18" s="131"/>
      <c r="M18" s="131"/>
      <c r="N18" s="139"/>
      <c r="O18" s="67">
        <f t="shared" si="2"/>
        <v>3000</v>
      </c>
      <c r="P18" s="68">
        <v>3000</v>
      </c>
      <c r="Q18" s="149"/>
      <c r="R18" s="69">
        <f t="shared" si="11"/>
        <v>0</v>
      </c>
      <c r="S18" s="70" t="str">
        <f t="shared" si="12"/>
        <v xml:space="preserve"> </v>
      </c>
      <c r="T18" s="138"/>
      <c r="U18" s="138"/>
    </row>
    <row r="19" spans="2:21" ht="16.5" thickTop="1" thickBot="1" x14ac:dyDescent="0.3">
      <c r="C19"/>
      <c r="D19"/>
      <c r="E19"/>
      <c r="F19"/>
      <c r="G19"/>
      <c r="H19"/>
      <c r="I19"/>
      <c r="J19"/>
      <c r="N19"/>
      <c r="O19"/>
      <c r="R19" s="41"/>
    </row>
    <row r="20" spans="2:21" ht="60.75" customHeight="1" thickTop="1" thickBot="1" x14ac:dyDescent="0.3">
      <c r="B20" s="115" t="s">
        <v>14</v>
      </c>
      <c r="C20" s="116"/>
      <c r="D20" s="116"/>
      <c r="E20" s="116"/>
      <c r="F20" s="116"/>
      <c r="G20" s="116"/>
      <c r="H20" s="106"/>
      <c r="I20" s="25"/>
      <c r="J20" s="25"/>
      <c r="K20" s="25"/>
      <c r="L20" s="11"/>
      <c r="M20" s="11"/>
      <c r="N20" s="26"/>
      <c r="O20" s="26"/>
      <c r="P20" s="27" t="s">
        <v>11</v>
      </c>
      <c r="Q20" s="117" t="s">
        <v>12</v>
      </c>
      <c r="R20" s="118"/>
      <c r="S20" s="119"/>
      <c r="T20" s="20"/>
      <c r="U20" s="28"/>
    </row>
    <row r="21" spans="2:21" ht="33.75" customHeight="1" thickTop="1" thickBot="1" x14ac:dyDescent="0.3">
      <c r="B21" s="110" t="s">
        <v>15</v>
      </c>
      <c r="C21" s="111"/>
      <c r="D21" s="111"/>
      <c r="E21" s="111"/>
      <c r="F21" s="111"/>
      <c r="G21" s="111"/>
      <c r="H21" s="34"/>
      <c r="I21" s="29"/>
      <c r="L21" s="9"/>
      <c r="M21" s="9"/>
      <c r="N21" s="30"/>
      <c r="O21" s="30"/>
      <c r="P21" s="31">
        <f>SUM(O7:O18)</f>
        <v>64000</v>
      </c>
      <c r="Q21" s="112">
        <f>SUM(R7:R18)</f>
        <v>0</v>
      </c>
      <c r="R21" s="113"/>
      <c r="S21" s="114"/>
    </row>
    <row r="22" spans="2:21" ht="14.25" customHeight="1" thickTop="1" x14ac:dyDescent="0.25"/>
    <row r="23" spans="2:21" ht="14.25" customHeight="1" x14ac:dyDescent="0.25">
      <c r="B23" s="37"/>
    </row>
    <row r="24" spans="2:21" ht="14.25" customHeight="1" x14ac:dyDescent="0.25">
      <c r="B24" s="38"/>
      <c r="C24" s="37"/>
    </row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O9ZN0oxSxvbpkPi+sw5tNSjrYImej7+Q3EX6f3ZTdT20K30Ozc/tS1afggk4rbRKvCDjxu7u9tQNg/XFewHEzA==" saltValue="y9JuXhsK6OdykmS0jBuRyA==" spinCount="100000" sheet="1" objects="1" scenarios="1" selectLockedCells="1"/>
  <mergeCells count="30">
    <mergeCell ref="I7:I8"/>
    <mergeCell ref="J7:J8"/>
    <mergeCell ref="K7:K8"/>
    <mergeCell ref="J13:J18"/>
    <mergeCell ref="J9:J12"/>
    <mergeCell ref="K9:K12"/>
    <mergeCell ref="K13:K18"/>
    <mergeCell ref="U13:U18"/>
    <mergeCell ref="T13:T18"/>
    <mergeCell ref="N13:N18"/>
    <mergeCell ref="U7:U8"/>
    <mergeCell ref="T7:T8"/>
    <mergeCell ref="U9:U12"/>
    <mergeCell ref="T9:T12"/>
    <mergeCell ref="B1:C1"/>
    <mergeCell ref="B21:G21"/>
    <mergeCell ref="Q21:S21"/>
    <mergeCell ref="B20:G20"/>
    <mergeCell ref="Q20:S20"/>
    <mergeCell ref="G3:N3"/>
    <mergeCell ref="N9:N12"/>
    <mergeCell ref="N7:N8"/>
    <mergeCell ref="M9:M12"/>
    <mergeCell ref="M7:M8"/>
    <mergeCell ref="M13:M18"/>
    <mergeCell ref="L13:L18"/>
    <mergeCell ref="L9:L12"/>
    <mergeCell ref="L7:L8"/>
    <mergeCell ref="I13:I18"/>
    <mergeCell ref="I9:I12"/>
  </mergeCells>
  <conditionalFormatting sqref="B7:B1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8">
    <cfRule type="containsBlanks" dxfId="9" priority="2">
      <formula>LEN(TRIM(D7))=0</formula>
    </cfRule>
  </conditionalFormatting>
  <conditionalFormatting sqref="Q7:Q18 G7:G1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8">
    <cfRule type="notContainsBlanks" dxfId="5" priority="29">
      <formula>LEN(TRIM(G7))&gt;0</formula>
    </cfRule>
  </conditionalFormatting>
  <conditionalFormatting sqref="H7:H1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8" xr:uid="{00000000-0002-0000-0000-000001000000}">
      <formula1>"ANO,NE"</formula1>
    </dataValidation>
    <dataValidation type="list" showInputMessage="1" showErrorMessage="1" sqref="E7:E1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2024-04-08T11:49:44Z</dcterms:modified>
</cp:coreProperties>
</file>